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1840" windowHeight="9510" tabRatio="774"/>
  </bookViews>
  <sheets>
    <sheet name="duomenys" sheetId="9" r:id="rId1"/>
    <sheet name="F1A" sheetId="5" r:id="rId2"/>
    <sheet name="F1B" sheetId="1" r:id="rId3"/>
    <sheet name="F1C" sheetId="4" r:id="rId4"/>
    <sheet name="F1G" sheetId="10" r:id="rId5"/>
    <sheet name="F1H" sheetId="11" r:id="rId6"/>
  </sheets>
  <definedNames>
    <definedName name="_xlnm._FilterDatabase" localSheetId="1" hidden="1">F1A!$B$7:$K$32</definedName>
    <definedName name="_xlnm.Print_Area" localSheetId="1">F1A!$A$1:$L$35</definedName>
    <definedName name="_xlnm.Print_Area" localSheetId="2">F1B!$A$1:$L$20</definedName>
    <definedName name="_xlnm.Print_Area" localSheetId="3">F1C!$A$1:$L$12</definedName>
  </definedNames>
  <calcPr calcId="145621"/>
</workbook>
</file>

<file path=xl/calcChain.xml><?xml version="1.0" encoding="utf-8"?>
<calcChain xmlns="http://schemas.openxmlformats.org/spreadsheetml/2006/main">
  <c r="K11" i="11" l="1"/>
  <c r="L9" i="11"/>
  <c r="K13" i="1"/>
  <c r="L15" i="1"/>
  <c r="K17" i="1"/>
  <c r="L14" i="1"/>
  <c r="K8" i="4"/>
  <c r="L7" i="4"/>
  <c r="L16" i="1"/>
  <c r="K16" i="1"/>
  <c r="K14" i="11"/>
  <c r="C14" i="11"/>
  <c r="K13" i="11"/>
  <c r="C13" i="11"/>
  <c r="L11" i="11"/>
  <c r="K9" i="11"/>
  <c r="L10" i="11"/>
  <c r="K8" i="11"/>
  <c r="L8" i="11"/>
  <c r="K10" i="11"/>
  <c r="L7" i="11"/>
  <c r="K7" i="11"/>
  <c r="A2" i="11"/>
  <c r="K12" i="10"/>
  <c r="C12" i="10"/>
  <c r="K11" i="10"/>
  <c r="C11" i="10"/>
  <c r="L9" i="10"/>
  <c r="K8" i="10"/>
  <c r="L8" i="10"/>
  <c r="K9" i="10"/>
  <c r="L7" i="10"/>
  <c r="K7" i="10"/>
  <c r="A2" i="10"/>
  <c r="K30" i="5" l="1"/>
  <c r="K18" i="5"/>
  <c r="K21" i="5"/>
  <c r="L31" i="5"/>
  <c r="L30" i="5"/>
  <c r="L29" i="5"/>
  <c r="L8" i="5" l="1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32" i="5"/>
  <c r="K23" i="5" l="1"/>
  <c r="K16" i="5"/>
  <c r="K27" i="5"/>
  <c r="K31" i="5"/>
  <c r="K32" i="5" l="1"/>
  <c r="K22" i="5"/>
  <c r="K14" i="1"/>
  <c r="L17" i="1"/>
  <c r="K7" i="5"/>
  <c r="L8" i="4"/>
  <c r="K9" i="4"/>
  <c r="L9" i="4"/>
  <c r="L7" i="1"/>
  <c r="L8" i="1"/>
  <c r="L12" i="1"/>
  <c r="L10" i="1"/>
  <c r="L13" i="1"/>
  <c r="L7" i="5"/>
  <c r="K7" i="4"/>
  <c r="K15" i="1"/>
  <c r="K10" i="1"/>
  <c r="K26" i="5"/>
  <c r="L9" i="1"/>
  <c r="L11" i="1"/>
  <c r="K15" i="5"/>
  <c r="K24" i="5"/>
  <c r="C34" i="5"/>
  <c r="K12" i="5"/>
  <c r="K17" i="5"/>
  <c r="K9" i="5"/>
  <c r="K25" i="5"/>
  <c r="K8" i="5"/>
  <c r="K20" i="5"/>
  <c r="K10" i="5"/>
  <c r="K28" i="5"/>
  <c r="K11" i="5"/>
  <c r="K14" i="5"/>
  <c r="K19" i="5"/>
  <c r="K19" i="1"/>
  <c r="K11" i="4"/>
  <c r="K12" i="4"/>
  <c r="C12" i="4"/>
  <c r="C11" i="4"/>
  <c r="K20" i="1"/>
  <c r="C20" i="1"/>
  <c r="C19" i="1"/>
  <c r="K34" i="5"/>
  <c r="C35" i="5"/>
  <c r="A2" i="4"/>
  <c r="A2" i="1"/>
  <c r="K35" i="5"/>
  <c r="A2" i="5"/>
  <c r="K29" i="5"/>
  <c r="K13" i="5"/>
  <c r="K9" i="1"/>
  <c r="K11" i="1"/>
  <c r="K7" i="1"/>
  <c r="K12" i="1"/>
  <c r="K8" i="1"/>
</calcChain>
</file>

<file path=xl/sharedStrings.xml><?xml version="1.0" encoding="utf-8"?>
<sst xmlns="http://schemas.openxmlformats.org/spreadsheetml/2006/main" count="163" uniqueCount="88">
  <si>
    <t>Nr.</t>
  </si>
  <si>
    <t>Komanda</t>
  </si>
  <si>
    <t>Rezultatas</t>
  </si>
  <si>
    <t>Parašai:</t>
  </si>
  <si>
    <t>Utena</t>
  </si>
  <si>
    <t>Biržai</t>
  </si>
  <si>
    <t>Šiauliai</t>
  </si>
  <si>
    <t>Panevėžys</t>
  </si>
  <si>
    <t>Virginijus Ivančikas</t>
  </si>
  <si>
    <t>Per 1000</t>
  </si>
  <si>
    <t>Varžybų pavadinimas</t>
  </si>
  <si>
    <t>Vieta</t>
  </si>
  <si>
    <t>Data</t>
  </si>
  <si>
    <t>Varžybų sekretorius</t>
  </si>
  <si>
    <t>Data:</t>
  </si>
  <si>
    <t>F-1-B rezultatai</t>
  </si>
  <si>
    <t>F-1-C rezultatai</t>
  </si>
  <si>
    <t>F-1-A rezultatai</t>
  </si>
  <si>
    <t>F-1-B, F-1-C,P F-1-H</t>
  </si>
  <si>
    <t>F-1-A, F-1-G</t>
  </si>
  <si>
    <t>Laisvo skridimo aviamodelių varžybos</t>
  </si>
  <si>
    <t>Dalyvis</t>
  </si>
  <si>
    <t>Vytautas Kaunietis</t>
  </si>
  <si>
    <t>Janis Sprogis</t>
  </si>
  <si>
    <t>Eligijus Barkus</t>
  </si>
  <si>
    <t>Baltarusija</t>
  </si>
  <si>
    <t>Paulius Budovas</t>
  </si>
  <si>
    <t>Modestas Snukiškis</t>
  </si>
  <si>
    <t>Klubinės</t>
  </si>
  <si>
    <t>TSK Erdvė</t>
  </si>
  <si>
    <t>Linas Giedraitis</t>
  </si>
  <si>
    <t>Edvardas Žilinskas</t>
  </si>
  <si>
    <t>Saulius Kaunietis</t>
  </si>
  <si>
    <t>Justinas Kaunietis (J)</t>
  </si>
  <si>
    <t>Vidas Dimavičius</t>
  </si>
  <si>
    <t>Janis Fjodorovs</t>
  </si>
  <si>
    <t>Sergei Bernatovich</t>
  </si>
  <si>
    <t>Pavel Tananko</t>
  </si>
  <si>
    <t>Danas Babenskas</t>
  </si>
  <si>
    <t>Vilnius</t>
  </si>
  <si>
    <t>Tukums-LV</t>
  </si>
  <si>
    <t>Sergei Tananko</t>
  </si>
  <si>
    <t>Rolandas Jasmontas</t>
  </si>
  <si>
    <t>Kaunas</t>
  </si>
  <si>
    <t>Vytas Klezys</t>
  </si>
  <si>
    <t>Justinas Bartkevičius</t>
  </si>
  <si>
    <t>Pasvalys</t>
  </si>
  <si>
    <t>Algirdas Nakvosas</t>
  </si>
  <si>
    <t>Erikas Tarvydas (J)</t>
  </si>
  <si>
    <t>Robertas Poškus</t>
  </si>
  <si>
    <t>Riešė</t>
  </si>
  <si>
    <t>Rolandas Mackus</t>
  </si>
  <si>
    <t>Tomas Mackus</t>
  </si>
  <si>
    <t>Paluknys</t>
  </si>
  <si>
    <t>Romas Bražėnas</t>
  </si>
  <si>
    <t>Andrei Baharodzetski</t>
  </si>
  <si>
    <t>Karolis Dirginčius (J)</t>
  </si>
  <si>
    <t>Rokas Kazlauskas (J)</t>
  </si>
  <si>
    <t>Varėnos taurė 2018</t>
  </si>
  <si>
    <t>F-1-H rezultatai</t>
  </si>
  <si>
    <t>Eglė Misiūtė</t>
  </si>
  <si>
    <t>Varėna</t>
  </si>
  <si>
    <t>Augustinas Kurminas</t>
  </si>
  <si>
    <t>F-1-G rezultatai</t>
  </si>
  <si>
    <t>Varėnas</t>
  </si>
  <si>
    <t>Andris Gegžna</t>
  </si>
  <si>
    <t>Artis Kiršteins</t>
  </si>
  <si>
    <t>Vladimir Peruansky</t>
  </si>
  <si>
    <t>Belarus</t>
  </si>
  <si>
    <t>Martynas Grigoravičius</t>
  </si>
  <si>
    <t>Robertas Šeinauskas</t>
  </si>
  <si>
    <t>Modestas Jovaiša (J)</t>
  </si>
  <si>
    <t>Deividas Žilys</t>
  </si>
  <si>
    <t>Rolandas Norkūnas</t>
  </si>
  <si>
    <t>Virginijus Furmaniukas</t>
  </si>
  <si>
    <t>Marijus Bliujus</t>
  </si>
  <si>
    <t>Mantvydas Latvėnas</t>
  </si>
  <si>
    <t>Gintaras Trimakas</t>
  </si>
  <si>
    <t>Arūnas Grašys</t>
  </si>
  <si>
    <t>Andrius Trimakas (J)</t>
  </si>
  <si>
    <t>Andrius Trimakas</t>
  </si>
  <si>
    <t>Mantas Pilkauskas</t>
  </si>
  <si>
    <t>Nojus Tumosa</t>
  </si>
  <si>
    <t>Lukas Lunėnas</t>
  </si>
  <si>
    <t>F1</t>
  </si>
  <si>
    <t>F2</t>
  </si>
  <si>
    <t>Vyr. teisėjas</t>
  </si>
  <si>
    <t>Gediminas Vaitekūnas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</si>
</sst>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9">
    <font>
      <sz val="10"/>
      <name val="Arial"/>
      <charset val="186"/>
    </font>
    <font>
      <b/>
      <sz val="12"/>
      <color indexed="8"/>
      <name val="Times New Roman Baltic"/>
      <family val="1"/>
      <charset val="186"/>
    </font>
    <font>
      <sz val="12"/>
      <name val="Times New Roman Baltic"/>
      <family val="1"/>
      <charset val="186"/>
    </font>
    <font>
      <sz val="12"/>
      <color indexed="8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2"/>
      <name val="Arial"/>
      <family val="2"/>
    </font>
    <font>
      <b/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8"/>
      <name val="Arial"/>
      <charset val="186"/>
    </font>
    <font>
      <b/>
      <sz val="12"/>
      <name val="Times New Roman"/>
      <family val="1"/>
      <charset val="186"/>
    </font>
    <font>
      <b/>
      <sz val="12"/>
      <name val="Times New Roman Baltic"/>
      <charset val="186"/>
    </font>
    <font>
      <sz val="14"/>
      <color indexed="8"/>
      <name val="HandelGothic TL"/>
      <family val="5"/>
      <charset val="186"/>
    </font>
    <font>
      <sz val="10"/>
      <name val="HandelGothic TL"/>
      <family val="5"/>
      <charset val="186"/>
    </font>
    <font>
      <sz val="12"/>
      <name val="HandelGothic TL"/>
      <family val="5"/>
      <charset val="186"/>
    </font>
    <font>
      <sz val="12"/>
      <color indexed="8"/>
      <name val="HandelGothic TL"/>
      <family val="5"/>
      <charset val="186"/>
    </font>
    <font>
      <sz val="12"/>
      <color indexed="8"/>
      <name val="Times New Roman Baltic"/>
      <charset val="186"/>
    </font>
    <font>
      <sz val="12"/>
      <name val="Times New Roman Baltic"/>
      <charset val="186"/>
    </font>
    <font>
      <sz val="10"/>
      <color rgb="FFFF0000"/>
      <name val="Arial"/>
      <family val="2"/>
      <charset val="186"/>
    </font>
    <font>
      <b/>
      <sz val="12"/>
      <color rgb="FFFF000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4" xfId="0" applyFont="1" applyBorder="1"/>
    <xf numFmtId="1" fontId="1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6" fillId="3" borderId="4" xfId="0" applyFont="1" applyFill="1" applyBorder="1"/>
    <xf numFmtId="0" fontId="0" fillId="0" borderId="4" xfId="0" applyBorder="1"/>
    <xf numFmtId="0" fontId="7" fillId="0" borderId="4" xfId="0" applyFont="1" applyBorder="1"/>
    <xf numFmtId="0" fontId="9" fillId="0" borderId="4" xfId="0" applyFont="1" applyBorder="1"/>
    <xf numFmtId="164" fontId="0" fillId="0" borderId="4" xfId="0" applyNumberFormat="1" applyBorder="1"/>
    <xf numFmtId="0" fontId="10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/>
    <xf numFmtId="14" fontId="11" fillId="0" borderId="0" xfId="0" applyNumberFormat="1" applyFont="1" applyAlignment="1">
      <alignment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right"/>
    </xf>
    <xf numFmtId="0" fontId="15" fillId="0" borderId="4" xfId="0" applyFont="1" applyBorder="1"/>
    <xf numFmtId="0" fontId="3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15" fillId="0" borderId="11" xfId="0" applyFont="1" applyBorder="1"/>
    <xf numFmtId="0" fontId="3" fillId="0" borderId="12" xfId="0" applyFont="1" applyBorder="1"/>
    <xf numFmtId="0" fontId="3" fillId="0" borderId="13" xfId="0" applyFont="1" applyBorder="1" applyAlignment="1">
      <alignment horizontal="right"/>
    </xf>
    <xf numFmtId="0" fontId="3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" fontId="1" fillId="0" borderId="15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19" xfId="0" applyFont="1" applyBorder="1"/>
    <xf numFmtId="0" fontId="3" fillId="0" borderId="20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17" fillId="0" borderId="0" xfId="0" applyFont="1" applyFill="1"/>
    <xf numFmtId="0" fontId="18" fillId="0" borderId="21" xfId="0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right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6" fillId="0" borderId="4" xfId="0" applyFont="1" applyFill="1" applyBorder="1" applyAlignment="1">
      <alignment horizontal="left" vertical="center"/>
    </xf>
    <xf numFmtId="1" fontId="1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left"/>
    </xf>
    <xf numFmtId="0" fontId="15" fillId="0" borderId="28" xfId="0" applyNumberFormat="1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5" fillId="0" borderId="3" xfId="0" applyFont="1" applyBorder="1"/>
    <xf numFmtId="0" fontId="3" fillId="0" borderId="3" xfId="0" applyFont="1" applyBorder="1"/>
    <xf numFmtId="0" fontId="3" fillId="0" borderId="23" xfId="0" applyFont="1" applyBorder="1" applyAlignment="1">
      <alignment horizontal="left"/>
    </xf>
    <xf numFmtId="0" fontId="3" fillId="0" borderId="30" xfId="0" applyFont="1" applyBorder="1"/>
    <xf numFmtId="0" fontId="4" fillId="2" borderId="31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center"/>
    </xf>
    <xf numFmtId="1" fontId="1" fillId="0" borderId="14" xfId="0" applyNumberFormat="1" applyFont="1" applyBorder="1" applyAlignment="1">
      <alignment horizontal="center" vertical="center"/>
    </xf>
    <xf numFmtId="0" fontId="3" fillId="0" borderId="9" xfId="0" applyFont="1" applyBorder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/>
    <xf numFmtId="0" fontId="3" fillId="0" borderId="34" xfId="0" applyFont="1" applyBorder="1" applyAlignment="1">
      <alignment horizontal="right"/>
    </xf>
    <xf numFmtId="0" fontId="3" fillId="0" borderId="35" xfId="0" applyFont="1" applyBorder="1"/>
    <xf numFmtId="0" fontId="3" fillId="0" borderId="36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16" fillId="0" borderId="33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right" vertical="center"/>
    </xf>
    <xf numFmtId="0" fontId="15" fillId="0" borderId="23" xfId="0" applyFont="1" applyBorder="1" applyAlignment="1">
      <alignment horizontal="left"/>
    </xf>
    <xf numFmtId="0" fontId="15" fillId="0" borderId="9" xfId="0" applyFont="1" applyBorder="1" applyAlignment="1">
      <alignment horizontal="right"/>
    </xf>
    <xf numFmtId="0" fontId="15" fillId="0" borderId="19" xfId="0" applyFont="1" applyBorder="1"/>
    <xf numFmtId="0" fontId="3" fillId="0" borderId="30" xfId="0" applyFont="1" applyBorder="1" applyAlignment="1">
      <alignment horizontal="right"/>
    </xf>
    <xf numFmtId="0" fontId="3" fillId="0" borderId="34" xfId="0" applyFont="1" applyBorder="1"/>
    <xf numFmtId="0" fontId="3" fillId="0" borderId="15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3" xfId="0" applyFont="1" applyBorder="1"/>
    <xf numFmtId="0" fontId="15" fillId="0" borderId="20" xfId="0" applyFont="1" applyBorder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4" fontId="15" fillId="0" borderId="0" xfId="0" applyNumberFormat="1" applyFont="1" applyAlignment="1">
      <alignment horizontal="left" vertic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B9"/>
  <sheetViews>
    <sheetView tabSelected="1" zoomScaleNormal="100" workbookViewId="0">
      <selection activeCell="B22" sqref="B22"/>
    </sheetView>
  </sheetViews>
  <sheetFormatPr defaultRowHeight="12.75"/>
  <cols>
    <col min="1" max="1" width="27" customWidth="1"/>
    <col min="2" max="2" width="47.85546875" customWidth="1"/>
  </cols>
  <sheetData>
    <row r="3" spans="1:2" ht="18" customHeight="1">
      <c r="A3" s="14" t="s">
        <v>10</v>
      </c>
      <c r="B3" s="16" t="s">
        <v>58</v>
      </c>
    </row>
    <row r="4" spans="1:2" ht="18" customHeight="1">
      <c r="A4" s="14" t="s">
        <v>11</v>
      </c>
      <c r="B4" s="17" t="s">
        <v>53</v>
      </c>
    </row>
    <row r="5" spans="1:2" ht="18" customHeight="1">
      <c r="A5" s="14" t="s">
        <v>12</v>
      </c>
      <c r="B5" s="18"/>
    </row>
    <row r="6" spans="1:2" ht="18" customHeight="1">
      <c r="A6" s="20" t="s">
        <v>19</v>
      </c>
      <c r="B6" s="18">
        <v>43358</v>
      </c>
    </row>
    <row r="7" spans="1:2" ht="18" customHeight="1">
      <c r="A7" s="20" t="s">
        <v>18</v>
      </c>
      <c r="B7" s="18">
        <v>43358</v>
      </c>
    </row>
    <row r="8" spans="1:2" ht="18" customHeight="1">
      <c r="A8" s="14" t="s">
        <v>86</v>
      </c>
      <c r="B8" s="15" t="s">
        <v>87</v>
      </c>
    </row>
    <row r="9" spans="1:2" ht="18" customHeight="1">
      <c r="A9" s="14" t="s">
        <v>13</v>
      </c>
      <c r="B9" s="15" t="s">
        <v>30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5"/>
  <sheetViews>
    <sheetView zoomScaleNormal="100" workbookViewId="0">
      <selection activeCell="A2" sqref="A2:L2"/>
    </sheetView>
  </sheetViews>
  <sheetFormatPr defaultRowHeight="12.75"/>
  <cols>
    <col min="1" max="1" width="4.28515625" customWidth="1"/>
    <col min="2" max="2" width="20" customWidth="1"/>
    <col min="3" max="3" width="11.42578125" customWidth="1"/>
    <col min="4" max="4" width="4.42578125" customWidth="1"/>
    <col min="5" max="10" width="4.28515625" customWidth="1"/>
    <col min="11" max="11" width="11.42578125" customWidth="1"/>
    <col min="12" max="12" width="10" customWidth="1"/>
    <col min="13" max="13" width="9.140625" hidden="1" customWidth="1"/>
  </cols>
  <sheetData>
    <row r="1" spans="1:13" s="22" customFormat="1" ht="18.75" customHeight="1">
      <c r="A1" s="109" t="s">
        <v>20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3" s="22" customFormat="1" ht="24" customHeight="1">
      <c r="A2" s="109" t="str">
        <f>duomenys!B3</f>
        <v>Varėnos taurė 2018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3" s="22" customFormat="1" ht="24.7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s="22" customFormat="1" ht="30">
      <c r="A4" s="23"/>
      <c r="B4" s="21"/>
      <c r="C4" s="21"/>
      <c r="D4" s="109" t="s">
        <v>17</v>
      </c>
      <c r="E4" s="109"/>
      <c r="F4" s="109"/>
      <c r="G4" s="109"/>
      <c r="H4" s="109"/>
      <c r="I4" s="25"/>
      <c r="J4" s="21"/>
      <c r="K4" s="26"/>
      <c r="L4" s="26"/>
    </row>
    <row r="5" spans="1:13" ht="23.25" customHeight="1" thickBot="1">
      <c r="A5" s="1"/>
      <c r="B5" s="3"/>
      <c r="C5" s="4"/>
      <c r="D5" s="4"/>
      <c r="E5" s="3"/>
      <c r="F5" s="3"/>
      <c r="G5" s="2"/>
      <c r="H5" s="2"/>
      <c r="I5" s="2"/>
      <c r="J5" s="2"/>
      <c r="K5" s="19"/>
      <c r="L5" s="13"/>
    </row>
    <row r="6" spans="1:13" ht="16.5" thickBot="1">
      <c r="A6" s="58" t="s">
        <v>0</v>
      </c>
      <c r="B6" s="36" t="s">
        <v>21</v>
      </c>
      <c r="C6" s="58" t="s">
        <v>1</v>
      </c>
      <c r="D6" s="36">
        <v>1</v>
      </c>
      <c r="E6" s="37">
        <v>2</v>
      </c>
      <c r="F6" s="37">
        <v>3</v>
      </c>
      <c r="G6" s="37">
        <v>4</v>
      </c>
      <c r="H6" s="37">
        <v>5</v>
      </c>
      <c r="I6" s="37" t="s">
        <v>84</v>
      </c>
      <c r="J6" s="38" t="s">
        <v>85</v>
      </c>
      <c r="K6" s="58" t="s">
        <v>2</v>
      </c>
      <c r="L6" s="59" t="s">
        <v>9</v>
      </c>
      <c r="M6" s="5" t="s">
        <v>28</v>
      </c>
    </row>
    <row r="7" spans="1:13" ht="16.5" thickBot="1">
      <c r="A7" s="45">
        <v>1</v>
      </c>
      <c r="B7" s="98" t="s">
        <v>41</v>
      </c>
      <c r="C7" s="54" t="s">
        <v>25</v>
      </c>
      <c r="D7" s="107">
        <v>240</v>
      </c>
      <c r="E7" s="99">
        <v>180</v>
      </c>
      <c r="F7" s="99">
        <v>180</v>
      </c>
      <c r="G7" s="99">
        <v>180</v>
      </c>
      <c r="H7" s="99">
        <v>240</v>
      </c>
      <c r="I7" s="99">
        <v>360</v>
      </c>
      <c r="J7" s="100"/>
      <c r="K7" s="63">
        <f t="shared" ref="K7:K32" si="0">0+SUM(D7:J7)</f>
        <v>1380</v>
      </c>
      <c r="L7" s="47">
        <f>1000*(SUM(D7:H7))/(SUM($D$7:$H$7))</f>
        <v>1000</v>
      </c>
      <c r="M7" s="57">
        <v>1000</v>
      </c>
    </row>
    <row r="8" spans="1:13" ht="16.5" thickBot="1">
      <c r="A8" s="70">
        <v>2</v>
      </c>
      <c r="B8" s="69" t="s">
        <v>45</v>
      </c>
      <c r="C8" s="33" t="s">
        <v>29</v>
      </c>
      <c r="D8" s="72">
        <v>240</v>
      </c>
      <c r="E8" s="32">
        <v>180</v>
      </c>
      <c r="F8" s="32">
        <v>180</v>
      </c>
      <c r="G8" s="32">
        <v>180</v>
      </c>
      <c r="H8" s="32">
        <v>240</v>
      </c>
      <c r="I8" s="31">
        <v>255</v>
      </c>
      <c r="J8" s="41"/>
      <c r="K8" s="64">
        <f t="shared" si="0"/>
        <v>1275</v>
      </c>
      <c r="L8" s="47">
        <f t="shared" ref="L8:L32" si="1">1000*(SUM(D8:H8))/(SUM($D$7:$H$7))</f>
        <v>1000</v>
      </c>
      <c r="M8" s="57">
        <v>950</v>
      </c>
    </row>
    <row r="9" spans="1:13" ht="16.5" thickBot="1">
      <c r="A9" s="70">
        <v>3</v>
      </c>
      <c r="B9" s="69" t="s">
        <v>32</v>
      </c>
      <c r="C9" s="33" t="s">
        <v>7</v>
      </c>
      <c r="D9" s="72">
        <v>240</v>
      </c>
      <c r="E9" s="31">
        <v>180</v>
      </c>
      <c r="F9" s="31">
        <v>170</v>
      </c>
      <c r="G9" s="31">
        <v>180</v>
      </c>
      <c r="H9" s="31">
        <v>240</v>
      </c>
      <c r="I9" s="31"/>
      <c r="J9" s="41"/>
      <c r="K9" s="64">
        <f t="shared" si="0"/>
        <v>1010</v>
      </c>
      <c r="L9" s="47">
        <f t="shared" si="1"/>
        <v>990.1960784313726</v>
      </c>
      <c r="M9" s="57">
        <v>900</v>
      </c>
    </row>
    <row r="10" spans="1:13" ht="16.5" thickBot="1">
      <c r="A10" s="70">
        <v>4</v>
      </c>
      <c r="B10" s="69" t="s">
        <v>44</v>
      </c>
      <c r="C10" s="34" t="s">
        <v>5</v>
      </c>
      <c r="D10" s="72">
        <v>228</v>
      </c>
      <c r="E10" s="31">
        <v>180</v>
      </c>
      <c r="F10" s="31">
        <v>180</v>
      </c>
      <c r="G10" s="31">
        <v>180</v>
      </c>
      <c r="H10" s="31">
        <v>240</v>
      </c>
      <c r="I10" s="31"/>
      <c r="J10" s="41"/>
      <c r="K10" s="64">
        <f t="shared" si="0"/>
        <v>1008</v>
      </c>
      <c r="L10" s="47">
        <f t="shared" si="1"/>
        <v>988.23529411764707</v>
      </c>
      <c r="M10" s="57">
        <v>850</v>
      </c>
    </row>
    <row r="11" spans="1:13" ht="16.5" thickBot="1">
      <c r="A11" s="70">
        <v>5</v>
      </c>
      <c r="B11" s="69" t="s">
        <v>31</v>
      </c>
      <c r="C11" s="33" t="s">
        <v>29</v>
      </c>
      <c r="D11" s="72">
        <v>240</v>
      </c>
      <c r="E11" s="32">
        <v>180</v>
      </c>
      <c r="F11" s="32">
        <v>165</v>
      </c>
      <c r="G11" s="32">
        <v>180</v>
      </c>
      <c r="H11" s="32">
        <v>240</v>
      </c>
      <c r="I11" s="31"/>
      <c r="J11" s="41"/>
      <c r="K11" s="64">
        <f t="shared" si="0"/>
        <v>1005</v>
      </c>
      <c r="L11" s="47">
        <f t="shared" si="1"/>
        <v>985.29411764705878</v>
      </c>
      <c r="M11" s="57">
        <v>800</v>
      </c>
    </row>
    <row r="12" spans="1:13" ht="16.5" thickBot="1">
      <c r="A12" s="70">
        <v>6</v>
      </c>
      <c r="B12" s="67" t="s">
        <v>26</v>
      </c>
      <c r="C12" s="33" t="s">
        <v>6</v>
      </c>
      <c r="D12" s="73">
        <v>240</v>
      </c>
      <c r="E12" s="9">
        <v>180</v>
      </c>
      <c r="F12" s="9">
        <v>163</v>
      </c>
      <c r="G12" s="9">
        <v>180</v>
      </c>
      <c r="H12" s="9">
        <v>240</v>
      </c>
      <c r="I12" s="8"/>
      <c r="J12" s="40"/>
      <c r="K12" s="64">
        <f t="shared" si="0"/>
        <v>1003</v>
      </c>
      <c r="L12" s="47">
        <f t="shared" si="1"/>
        <v>983.33333333333337</v>
      </c>
      <c r="M12" s="57">
        <v>750</v>
      </c>
    </row>
    <row r="13" spans="1:13" ht="16.5" thickBot="1">
      <c r="A13" s="70">
        <v>7</v>
      </c>
      <c r="B13" s="67" t="s">
        <v>47</v>
      </c>
      <c r="C13" s="33" t="s">
        <v>4</v>
      </c>
      <c r="D13" s="73">
        <v>240</v>
      </c>
      <c r="E13" s="8">
        <v>180</v>
      </c>
      <c r="F13" s="8">
        <v>180</v>
      </c>
      <c r="G13" s="8">
        <v>180</v>
      </c>
      <c r="H13" s="8">
        <v>213</v>
      </c>
      <c r="I13" s="8"/>
      <c r="J13" s="40"/>
      <c r="K13" s="64">
        <f t="shared" si="0"/>
        <v>993</v>
      </c>
      <c r="L13" s="47">
        <f t="shared" si="1"/>
        <v>973.52941176470586</v>
      </c>
      <c r="M13" s="57">
        <v>700</v>
      </c>
    </row>
    <row r="14" spans="1:13" ht="16.5" thickBot="1">
      <c r="A14" s="70">
        <v>8</v>
      </c>
      <c r="B14" s="68" t="s">
        <v>23</v>
      </c>
      <c r="C14" s="34" t="s">
        <v>40</v>
      </c>
      <c r="D14" s="72">
        <v>183</v>
      </c>
      <c r="E14" s="32">
        <v>180</v>
      </c>
      <c r="F14" s="32">
        <v>180</v>
      </c>
      <c r="G14" s="32">
        <v>180</v>
      </c>
      <c r="H14" s="32">
        <v>240</v>
      </c>
      <c r="I14" s="31"/>
      <c r="J14" s="41"/>
      <c r="K14" s="64">
        <f t="shared" si="0"/>
        <v>963</v>
      </c>
      <c r="L14" s="47">
        <f t="shared" si="1"/>
        <v>944.11764705882354</v>
      </c>
      <c r="M14" s="57">
        <v>650</v>
      </c>
    </row>
    <row r="15" spans="1:13" ht="16.5" thickBot="1">
      <c r="A15" s="70">
        <v>9</v>
      </c>
      <c r="B15" s="69" t="s">
        <v>33</v>
      </c>
      <c r="C15" s="33" t="s">
        <v>7</v>
      </c>
      <c r="D15" s="72">
        <v>240</v>
      </c>
      <c r="E15" s="31">
        <v>180</v>
      </c>
      <c r="F15" s="31">
        <v>160</v>
      </c>
      <c r="G15" s="31">
        <v>180</v>
      </c>
      <c r="H15" s="31">
        <v>193</v>
      </c>
      <c r="I15" s="31"/>
      <c r="J15" s="41"/>
      <c r="K15" s="64">
        <f t="shared" si="0"/>
        <v>953</v>
      </c>
      <c r="L15" s="47">
        <f t="shared" si="1"/>
        <v>934.31372549019613</v>
      </c>
      <c r="M15" s="57">
        <v>550</v>
      </c>
    </row>
    <row r="16" spans="1:13" ht="16.5" thickBot="1">
      <c r="A16" s="70">
        <v>10</v>
      </c>
      <c r="B16" s="69" t="s">
        <v>81</v>
      </c>
      <c r="C16" s="34" t="s">
        <v>5</v>
      </c>
      <c r="D16" s="73">
        <v>240</v>
      </c>
      <c r="E16" s="8">
        <v>180</v>
      </c>
      <c r="F16" s="8">
        <v>180</v>
      </c>
      <c r="G16" s="8">
        <v>110</v>
      </c>
      <c r="H16" s="8">
        <v>240</v>
      </c>
      <c r="I16" s="31"/>
      <c r="J16" s="41"/>
      <c r="K16" s="64">
        <f t="shared" si="0"/>
        <v>950</v>
      </c>
      <c r="L16" s="47">
        <f t="shared" si="1"/>
        <v>931.37254901960785</v>
      </c>
      <c r="M16" s="57">
        <v>500</v>
      </c>
    </row>
    <row r="17" spans="1:13" ht="16.5" thickBot="1">
      <c r="A17" s="70">
        <v>11</v>
      </c>
      <c r="B17" s="67" t="s">
        <v>66</v>
      </c>
      <c r="C17" s="33" t="s">
        <v>40</v>
      </c>
      <c r="D17" s="72">
        <v>226</v>
      </c>
      <c r="E17" s="31">
        <v>123</v>
      </c>
      <c r="F17" s="31">
        <v>180</v>
      </c>
      <c r="G17" s="31">
        <v>180</v>
      </c>
      <c r="H17" s="31">
        <v>240</v>
      </c>
      <c r="I17" s="8"/>
      <c r="J17" s="40"/>
      <c r="K17" s="64">
        <f t="shared" si="0"/>
        <v>949</v>
      </c>
      <c r="L17" s="47">
        <f t="shared" si="1"/>
        <v>930.39215686274508</v>
      </c>
      <c r="M17" s="57">
        <v>400</v>
      </c>
    </row>
    <row r="18" spans="1:13" ht="16.5" thickBot="1">
      <c r="A18" s="70">
        <v>12</v>
      </c>
      <c r="B18" s="69" t="s">
        <v>57</v>
      </c>
      <c r="C18" s="34" t="s">
        <v>29</v>
      </c>
      <c r="D18" s="72">
        <v>158</v>
      </c>
      <c r="E18" s="31">
        <v>166</v>
      </c>
      <c r="F18" s="31">
        <v>180</v>
      </c>
      <c r="G18" s="31">
        <v>180</v>
      </c>
      <c r="H18" s="31">
        <v>240</v>
      </c>
      <c r="I18" s="31"/>
      <c r="J18" s="41"/>
      <c r="K18" s="64">
        <f t="shared" si="0"/>
        <v>924</v>
      </c>
      <c r="L18" s="47">
        <f t="shared" si="1"/>
        <v>905.88235294117646</v>
      </c>
      <c r="M18" s="57">
        <v>300</v>
      </c>
    </row>
    <row r="19" spans="1:13" ht="16.5" thickBot="1">
      <c r="A19" s="70">
        <v>13</v>
      </c>
      <c r="B19" s="67" t="s">
        <v>48</v>
      </c>
      <c r="C19" s="33" t="s">
        <v>50</v>
      </c>
      <c r="D19" s="72">
        <v>183</v>
      </c>
      <c r="E19" s="31">
        <v>180</v>
      </c>
      <c r="F19" s="31">
        <v>132</v>
      </c>
      <c r="G19" s="31">
        <v>180</v>
      </c>
      <c r="H19" s="31">
        <v>240</v>
      </c>
      <c r="I19" s="8"/>
      <c r="J19" s="40"/>
      <c r="K19" s="64">
        <f t="shared" si="0"/>
        <v>915</v>
      </c>
      <c r="L19" s="47">
        <f t="shared" si="1"/>
        <v>897.05882352941171</v>
      </c>
      <c r="M19" s="57">
        <v>200</v>
      </c>
    </row>
    <row r="20" spans="1:13" ht="16.5" thickBot="1">
      <c r="A20" s="70">
        <v>14</v>
      </c>
      <c r="B20" s="69" t="s">
        <v>27</v>
      </c>
      <c r="C20" s="34" t="s">
        <v>4</v>
      </c>
      <c r="D20" s="73">
        <v>240</v>
      </c>
      <c r="E20" s="9">
        <v>180</v>
      </c>
      <c r="F20" s="9">
        <v>180</v>
      </c>
      <c r="G20" s="9">
        <v>180</v>
      </c>
      <c r="H20" s="9">
        <v>113</v>
      </c>
      <c r="I20" s="31"/>
      <c r="J20" s="41"/>
      <c r="K20" s="64">
        <f t="shared" si="0"/>
        <v>893</v>
      </c>
      <c r="L20" s="47">
        <f t="shared" si="1"/>
        <v>875.49019607843138</v>
      </c>
      <c r="M20" s="57">
        <v>150</v>
      </c>
    </row>
    <row r="21" spans="1:13" ht="16.5" thickBot="1">
      <c r="A21" s="70">
        <v>15</v>
      </c>
      <c r="B21" s="69" t="s">
        <v>76</v>
      </c>
      <c r="C21" s="34" t="s">
        <v>5</v>
      </c>
      <c r="D21" s="72">
        <v>240</v>
      </c>
      <c r="E21" s="31">
        <v>180</v>
      </c>
      <c r="F21" s="31">
        <v>158</v>
      </c>
      <c r="G21" s="31">
        <v>180</v>
      </c>
      <c r="H21" s="31">
        <v>116</v>
      </c>
      <c r="I21" s="31"/>
      <c r="J21" s="41"/>
      <c r="K21" s="64">
        <f t="shared" si="0"/>
        <v>874</v>
      </c>
      <c r="L21" s="47">
        <f t="shared" si="1"/>
        <v>856.86274509803923</v>
      </c>
      <c r="M21" s="57">
        <v>100</v>
      </c>
    </row>
    <row r="22" spans="1:13" ht="16.5" thickBot="1">
      <c r="A22" s="70">
        <v>16</v>
      </c>
      <c r="B22" s="69" t="s">
        <v>49</v>
      </c>
      <c r="C22" s="33" t="s">
        <v>46</v>
      </c>
      <c r="D22" s="72">
        <v>101</v>
      </c>
      <c r="E22" s="31">
        <v>180</v>
      </c>
      <c r="F22" s="31">
        <v>180</v>
      </c>
      <c r="G22" s="31">
        <v>143</v>
      </c>
      <c r="H22" s="31">
        <v>240</v>
      </c>
      <c r="I22" s="31"/>
      <c r="J22" s="41"/>
      <c r="K22" s="64">
        <f t="shared" si="0"/>
        <v>844</v>
      </c>
      <c r="L22" s="47">
        <f t="shared" si="1"/>
        <v>827.45098039215691</v>
      </c>
      <c r="M22" s="57">
        <v>50</v>
      </c>
    </row>
    <row r="23" spans="1:13" ht="16.5" thickBot="1">
      <c r="A23" s="70">
        <v>17</v>
      </c>
      <c r="B23" s="69" t="s">
        <v>56</v>
      </c>
      <c r="C23" s="34" t="s">
        <v>50</v>
      </c>
      <c r="D23" s="72">
        <v>201</v>
      </c>
      <c r="E23" s="32">
        <v>180</v>
      </c>
      <c r="F23" s="32">
        <v>177</v>
      </c>
      <c r="G23" s="32">
        <v>139</v>
      </c>
      <c r="H23" s="32">
        <v>142</v>
      </c>
      <c r="I23" s="31"/>
      <c r="J23" s="41"/>
      <c r="K23" s="64">
        <f t="shared" si="0"/>
        <v>839</v>
      </c>
      <c r="L23" s="47">
        <f t="shared" si="1"/>
        <v>822.54901960784309</v>
      </c>
      <c r="M23" s="57">
        <v>0</v>
      </c>
    </row>
    <row r="24" spans="1:13" ht="16.5" thickBot="1">
      <c r="A24" s="70">
        <v>18</v>
      </c>
      <c r="B24" s="69" t="s">
        <v>55</v>
      </c>
      <c r="C24" s="34" t="s">
        <v>25</v>
      </c>
      <c r="D24" s="72">
        <v>240</v>
      </c>
      <c r="E24" s="31">
        <v>180</v>
      </c>
      <c r="F24" s="31">
        <v>180</v>
      </c>
      <c r="G24" s="31">
        <v>112</v>
      </c>
      <c r="H24" s="31">
        <v>126</v>
      </c>
      <c r="I24" s="31"/>
      <c r="J24" s="41"/>
      <c r="K24" s="64">
        <f t="shared" si="0"/>
        <v>838</v>
      </c>
      <c r="L24" s="47">
        <f t="shared" si="1"/>
        <v>821.56862745098044</v>
      </c>
      <c r="M24" s="57">
        <v>0</v>
      </c>
    </row>
    <row r="25" spans="1:13" ht="16.5" thickBot="1">
      <c r="A25" s="70">
        <v>19</v>
      </c>
      <c r="B25" s="68" t="s">
        <v>34</v>
      </c>
      <c r="C25" s="33" t="s">
        <v>6</v>
      </c>
      <c r="D25" s="73">
        <v>240</v>
      </c>
      <c r="E25" s="9">
        <v>180</v>
      </c>
      <c r="F25" s="9">
        <v>29</v>
      </c>
      <c r="G25" s="9">
        <v>180</v>
      </c>
      <c r="H25" s="9">
        <v>123</v>
      </c>
      <c r="I25" s="31"/>
      <c r="J25" s="41"/>
      <c r="K25" s="64">
        <f t="shared" si="0"/>
        <v>752</v>
      </c>
      <c r="L25" s="47">
        <f t="shared" si="1"/>
        <v>737.25490196078431</v>
      </c>
      <c r="M25" s="57"/>
    </row>
    <row r="26" spans="1:13" ht="16.5" thickBot="1">
      <c r="A26" s="70">
        <v>20</v>
      </c>
      <c r="B26" s="68" t="s">
        <v>37</v>
      </c>
      <c r="C26" s="34" t="s">
        <v>25</v>
      </c>
      <c r="D26" s="72">
        <v>28</v>
      </c>
      <c r="E26" s="32">
        <v>180</v>
      </c>
      <c r="F26" s="32">
        <v>180</v>
      </c>
      <c r="G26" s="32">
        <v>153</v>
      </c>
      <c r="H26" s="32">
        <v>151</v>
      </c>
      <c r="I26" s="31"/>
      <c r="J26" s="41"/>
      <c r="K26" s="64">
        <f t="shared" si="0"/>
        <v>692</v>
      </c>
      <c r="L26" s="47">
        <f t="shared" si="1"/>
        <v>678.43137254901956</v>
      </c>
      <c r="M26" s="57"/>
    </row>
    <row r="27" spans="1:13" ht="16.5" thickBot="1">
      <c r="A27" s="70">
        <v>21</v>
      </c>
      <c r="B27" s="69" t="s">
        <v>79</v>
      </c>
      <c r="C27" s="34" t="s">
        <v>5</v>
      </c>
      <c r="D27" s="72">
        <v>155</v>
      </c>
      <c r="E27" s="32">
        <v>180</v>
      </c>
      <c r="F27" s="32">
        <v>100</v>
      </c>
      <c r="G27" s="32">
        <v>180</v>
      </c>
      <c r="H27" s="32">
        <v>71</v>
      </c>
      <c r="I27" s="31"/>
      <c r="J27" s="41"/>
      <c r="K27" s="64">
        <f t="shared" si="0"/>
        <v>686</v>
      </c>
      <c r="L27" s="47">
        <f t="shared" si="1"/>
        <v>672.54901960784309</v>
      </c>
      <c r="M27" s="57"/>
    </row>
    <row r="28" spans="1:13" ht="16.5" thickBot="1">
      <c r="A28" s="70">
        <v>22</v>
      </c>
      <c r="B28" s="69" t="s">
        <v>35</v>
      </c>
      <c r="C28" s="34" t="s">
        <v>40</v>
      </c>
      <c r="D28" s="72">
        <v>75</v>
      </c>
      <c r="E28" s="31">
        <v>155</v>
      </c>
      <c r="F28" s="31">
        <v>79</v>
      </c>
      <c r="G28" s="31">
        <v>134</v>
      </c>
      <c r="H28" s="31">
        <v>240</v>
      </c>
      <c r="I28" s="31"/>
      <c r="J28" s="41"/>
      <c r="K28" s="64">
        <f t="shared" si="0"/>
        <v>683</v>
      </c>
      <c r="L28" s="47">
        <f t="shared" si="1"/>
        <v>669.60784313725492</v>
      </c>
      <c r="M28" s="57"/>
    </row>
    <row r="29" spans="1:13" ht="16.5" thickBot="1">
      <c r="A29" s="70">
        <v>23</v>
      </c>
      <c r="B29" s="69" t="s">
        <v>54</v>
      </c>
      <c r="C29" s="33" t="s">
        <v>39</v>
      </c>
      <c r="D29" s="72">
        <v>229</v>
      </c>
      <c r="E29" s="31">
        <v>180</v>
      </c>
      <c r="F29" s="31">
        <v>180</v>
      </c>
      <c r="G29" s="31">
        <v>85</v>
      </c>
      <c r="H29" s="31">
        <v>0</v>
      </c>
      <c r="I29" s="31"/>
      <c r="J29" s="41"/>
      <c r="K29" s="64">
        <f t="shared" si="0"/>
        <v>674</v>
      </c>
      <c r="L29" s="47">
        <f t="shared" si="1"/>
        <v>660.78431372549016</v>
      </c>
      <c r="M29" s="57"/>
    </row>
    <row r="30" spans="1:13" ht="16.5" thickBot="1">
      <c r="A30" s="70">
        <v>24</v>
      </c>
      <c r="B30" s="69" t="s">
        <v>65</v>
      </c>
      <c r="C30" s="34" t="s">
        <v>40</v>
      </c>
      <c r="D30" s="72">
        <v>68</v>
      </c>
      <c r="E30" s="31">
        <v>180</v>
      </c>
      <c r="F30" s="31">
        <v>121</v>
      </c>
      <c r="G30" s="31">
        <v>180</v>
      </c>
      <c r="H30" s="31">
        <v>78</v>
      </c>
      <c r="I30" s="31"/>
      <c r="J30" s="41"/>
      <c r="K30" s="64">
        <f t="shared" si="0"/>
        <v>627</v>
      </c>
      <c r="L30" s="47">
        <f t="shared" si="1"/>
        <v>614.70588235294122</v>
      </c>
      <c r="M30" s="57"/>
    </row>
    <row r="31" spans="1:13" ht="16.5" thickBot="1">
      <c r="A31" s="70">
        <v>25</v>
      </c>
      <c r="B31" s="69" t="s">
        <v>77</v>
      </c>
      <c r="C31" s="34" t="s">
        <v>5</v>
      </c>
      <c r="D31" s="72">
        <v>60</v>
      </c>
      <c r="E31" s="31">
        <v>156</v>
      </c>
      <c r="F31" s="31">
        <v>71</v>
      </c>
      <c r="G31" s="31">
        <v>60</v>
      </c>
      <c r="H31" s="31">
        <v>240</v>
      </c>
      <c r="I31" s="31"/>
      <c r="J31" s="41"/>
      <c r="K31" s="64">
        <f t="shared" si="0"/>
        <v>587</v>
      </c>
      <c r="L31" s="47">
        <f t="shared" si="1"/>
        <v>575.49019607843138</v>
      </c>
      <c r="M31" s="57"/>
    </row>
    <row r="32" spans="1:13" ht="15.75">
      <c r="A32" s="70">
        <v>26</v>
      </c>
      <c r="B32" s="68" t="s">
        <v>36</v>
      </c>
      <c r="C32" s="34" t="s">
        <v>25</v>
      </c>
      <c r="D32" s="72">
        <v>32</v>
      </c>
      <c r="E32" s="32">
        <v>180</v>
      </c>
      <c r="F32" s="32">
        <v>0</v>
      </c>
      <c r="G32" s="32">
        <v>57</v>
      </c>
      <c r="H32" s="32">
        <v>240</v>
      </c>
      <c r="I32" s="31"/>
      <c r="J32" s="41"/>
      <c r="K32" s="64">
        <f t="shared" si="0"/>
        <v>509</v>
      </c>
      <c r="L32" s="47">
        <f t="shared" si="1"/>
        <v>499.01960784313724</v>
      </c>
      <c r="M32" s="57"/>
    </row>
    <row r="34" spans="2:12" s="11" customFormat="1" ht="24" customHeight="1">
      <c r="B34" s="12" t="s">
        <v>3</v>
      </c>
      <c r="C34" s="108" t="str">
        <f>duomenys!B8</f>
        <v>Gediminas Vaitekūnas</v>
      </c>
      <c r="D34" s="108"/>
      <c r="E34" s="108"/>
      <c r="F34" s="108"/>
      <c r="J34" s="30" t="s">
        <v>14</v>
      </c>
      <c r="K34" s="110">
        <f>duomenys!B6</f>
        <v>43358</v>
      </c>
      <c r="L34" s="110"/>
    </row>
    <row r="35" spans="2:12" s="11" customFormat="1" ht="27.75" customHeight="1">
      <c r="B35" s="3"/>
      <c r="C35" s="108" t="str">
        <f>duomenys!B9</f>
        <v>Linas Giedraitis</v>
      </c>
      <c r="D35" s="108"/>
      <c r="E35" s="108"/>
      <c r="J35" s="27"/>
      <c r="K35" s="28" t="str">
        <f>duomenys!B4</f>
        <v>Paluknys</v>
      </c>
      <c r="L35" s="29"/>
    </row>
  </sheetData>
  <sortState ref="B7:K32">
    <sortCondition descending="1" ref="K7:K32"/>
  </sortState>
  <mergeCells count="6">
    <mergeCell ref="C35:E35"/>
    <mergeCell ref="A1:L1"/>
    <mergeCell ref="A2:L2"/>
    <mergeCell ref="K34:L34"/>
    <mergeCell ref="D4:H4"/>
    <mergeCell ref="C34:F34"/>
  </mergeCells>
  <phoneticPr fontId="0" type="noConversion"/>
  <pageMargins left="0.55118110236220474" right="0.55118110236220474" top="0.49" bottom="0.74" header="0.51181102362204722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0"/>
  <sheetViews>
    <sheetView zoomScaleNormal="100" workbookViewId="0">
      <selection activeCell="A2" sqref="A2:L2"/>
    </sheetView>
  </sheetViews>
  <sheetFormatPr defaultRowHeight="12.75"/>
  <cols>
    <col min="1" max="1" width="4.28515625" customWidth="1"/>
    <col min="2" max="2" width="19.28515625" customWidth="1"/>
    <col min="3" max="3" width="10.7109375" customWidth="1"/>
    <col min="4" max="10" width="4.28515625" customWidth="1"/>
    <col min="11" max="11" width="10.7109375" customWidth="1"/>
    <col min="12" max="12" width="10" customWidth="1"/>
    <col min="13" max="13" width="9.140625" hidden="1" customWidth="1"/>
  </cols>
  <sheetData>
    <row r="1" spans="1:13" s="22" customFormat="1" ht="18.75" customHeight="1">
      <c r="A1" s="109" t="s">
        <v>20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3" s="22" customFormat="1" ht="24" customHeight="1">
      <c r="A2" s="109" t="str">
        <f>duomenys!B3</f>
        <v>Varėnos taurė 2018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3" s="22" customFormat="1" ht="24.7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s="22" customFormat="1" ht="30">
      <c r="A4" s="23"/>
      <c r="B4" s="21"/>
      <c r="C4" s="21"/>
      <c r="D4" s="109" t="s">
        <v>15</v>
      </c>
      <c r="E4" s="109"/>
      <c r="F4" s="109"/>
      <c r="G4" s="109"/>
      <c r="H4" s="109"/>
      <c r="I4" s="25"/>
      <c r="J4" s="21"/>
      <c r="K4" s="26"/>
      <c r="L4" s="26"/>
    </row>
    <row r="5" spans="1:13" ht="23.25" customHeight="1" thickBot="1">
      <c r="A5" s="1"/>
      <c r="B5" s="3"/>
      <c r="C5" s="4"/>
      <c r="D5" s="4"/>
      <c r="E5" s="3"/>
      <c r="F5" s="3"/>
      <c r="G5" s="2"/>
      <c r="H5" s="2"/>
      <c r="I5" s="2"/>
      <c r="J5" s="2"/>
      <c r="K5" s="3"/>
      <c r="L5" s="13"/>
    </row>
    <row r="6" spans="1:13" ht="16.5" thickBot="1">
      <c r="A6" s="58" t="s">
        <v>0</v>
      </c>
      <c r="B6" s="36" t="s">
        <v>21</v>
      </c>
      <c r="C6" s="58" t="s">
        <v>1</v>
      </c>
      <c r="D6" s="36">
        <v>1</v>
      </c>
      <c r="E6" s="37">
        <v>2</v>
      </c>
      <c r="F6" s="37">
        <v>3</v>
      </c>
      <c r="G6" s="37">
        <v>4</v>
      </c>
      <c r="H6" s="37">
        <v>5</v>
      </c>
      <c r="I6" s="37" t="s">
        <v>84</v>
      </c>
      <c r="J6" s="38" t="s">
        <v>85</v>
      </c>
      <c r="K6" s="58" t="s">
        <v>2</v>
      </c>
      <c r="L6" s="59" t="s">
        <v>9</v>
      </c>
      <c r="M6" s="5" t="s">
        <v>28</v>
      </c>
    </row>
    <row r="7" spans="1:13" ht="15.75">
      <c r="A7" s="45">
        <v>1</v>
      </c>
      <c r="B7" s="74" t="s">
        <v>51</v>
      </c>
      <c r="C7" s="54" t="s">
        <v>4</v>
      </c>
      <c r="D7" s="75">
        <v>240</v>
      </c>
      <c r="E7" s="101">
        <v>180</v>
      </c>
      <c r="F7" s="101">
        <v>180</v>
      </c>
      <c r="G7" s="101">
        <v>180</v>
      </c>
      <c r="H7" s="101">
        <v>240</v>
      </c>
      <c r="I7" s="51">
        <v>360</v>
      </c>
      <c r="J7" s="52">
        <v>198</v>
      </c>
      <c r="K7" s="46">
        <f t="shared" ref="K7:K17" si="0">0+SUM(D7:J7)</f>
        <v>1578</v>
      </c>
      <c r="L7" s="47">
        <f t="shared" ref="L7:L17" si="1">1000*(SUM(D7:H7))/(SUM($D$7:$H$7))</f>
        <v>1000</v>
      </c>
      <c r="M7" s="10">
        <v>1000</v>
      </c>
    </row>
    <row r="8" spans="1:13" ht="15.75">
      <c r="A8" s="6">
        <v>2</v>
      </c>
      <c r="B8" s="67" t="s">
        <v>8</v>
      </c>
      <c r="C8" s="33" t="s">
        <v>29</v>
      </c>
      <c r="D8" s="39">
        <v>240</v>
      </c>
      <c r="E8" s="9">
        <v>180</v>
      </c>
      <c r="F8" s="9">
        <v>180</v>
      </c>
      <c r="G8" s="9">
        <v>180</v>
      </c>
      <c r="H8" s="9">
        <v>240</v>
      </c>
      <c r="I8" s="8">
        <v>360</v>
      </c>
      <c r="J8" s="40">
        <v>193</v>
      </c>
      <c r="K8" s="35">
        <f t="shared" si="0"/>
        <v>1573</v>
      </c>
      <c r="L8" s="10">
        <f t="shared" si="1"/>
        <v>1000</v>
      </c>
      <c r="M8" s="10">
        <v>900</v>
      </c>
    </row>
    <row r="9" spans="1:13" ht="15.75">
      <c r="A9" s="6">
        <v>3</v>
      </c>
      <c r="B9" s="67" t="s">
        <v>22</v>
      </c>
      <c r="C9" s="33" t="s">
        <v>7</v>
      </c>
      <c r="D9" s="39">
        <v>240</v>
      </c>
      <c r="E9" s="8">
        <v>180</v>
      </c>
      <c r="F9" s="8">
        <v>180</v>
      </c>
      <c r="G9" s="8">
        <v>180</v>
      </c>
      <c r="H9" s="8">
        <v>240</v>
      </c>
      <c r="I9" s="8">
        <v>360</v>
      </c>
      <c r="J9" s="40">
        <v>180</v>
      </c>
      <c r="K9" s="35">
        <f t="shared" si="0"/>
        <v>1560</v>
      </c>
      <c r="L9" s="10">
        <f t="shared" si="1"/>
        <v>1000</v>
      </c>
      <c r="M9" s="10">
        <v>700</v>
      </c>
    </row>
    <row r="10" spans="1:13" ht="15.75">
      <c r="A10" s="6">
        <v>4</v>
      </c>
      <c r="B10" s="67" t="s">
        <v>52</v>
      </c>
      <c r="C10" s="33" t="s">
        <v>4</v>
      </c>
      <c r="D10" s="39">
        <v>240</v>
      </c>
      <c r="E10" s="8">
        <v>180</v>
      </c>
      <c r="F10" s="8">
        <v>180</v>
      </c>
      <c r="G10" s="8">
        <v>180</v>
      </c>
      <c r="H10" s="8">
        <v>240</v>
      </c>
      <c r="I10" s="8">
        <v>253</v>
      </c>
      <c r="J10" s="40"/>
      <c r="K10" s="35">
        <f t="shared" si="0"/>
        <v>1273</v>
      </c>
      <c r="L10" s="10">
        <f t="shared" si="1"/>
        <v>1000</v>
      </c>
      <c r="M10" s="10">
        <v>600</v>
      </c>
    </row>
    <row r="11" spans="1:13" ht="15.75">
      <c r="A11" s="6">
        <v>5</v>
      </c>
      <c r="B11" s="67" t="s">
        <v>24</v>
      </c>
      <c r="C11" s="33" t="s">
        <v>4</v>
      </c>
      <c r="D11" s="39">
        <v>240</v>
      </c>
      <c r="E11" s="9">
        <v>180</v>
      </c>
      <c r="F11" s="9">
        <v>180</v>
      </c>
      <c r="G11" s="9">
        <v>180</v>
      </c>
      <c r="H11" s="9">
        <v>240</v>
      </c>
      <c r="I11" s="8">
        <v>246</v>
      </c>
      <c r="J11" s="40"/>
      <c r="K11" s="35">
        <f t="shared" si="0"/>
        <v>1266</v>
      </c>
      <c r="L11" s="10">
        <f t="shared" si="1"/>
        <v>1000</v>
      </c>
      <c r="M11" s="10"/>
    </row>
    <row r="12" spans="1:13" ht="15.75">
      <c r="A12" s="6">
        <v>6</v>
      </c>
      <c r="B12" s="67" t="s">
        <v>67</v>
      </c>
      <c r="C12" s="33" t="s">
        <v>68</v>
      </c>
      <c r="D12" s="39">
        <v>236</v>
      </c>
      <c r="E12" s="8">
        <v>180</v>
      </c>
      <c r="F12" s="8">
        <v>176</v>
      </c>
      <c r="G12" s="8">
        <v>180</v>
      </c>
      <c r="H12" s="8">
        <v>240</v>
      </c>
      <c r="I12" s="8"/>
      <c r="J12" s="40"/>
      <c r="K12" s="35">
        <f t="shared" si="0"/>
        <v>1012</v>
      </c>
      <c r="L12" s="10">
        <f t="shared" si="1"/>
        <v>992.15686274509801</v>
      </c>
      <c r="M12" s="10"/>
    </row>
    <row r="13" spans="1:13" ht="15.75">
      <c r="A13" s="6">
        <v>7</v>
      </c>
      <c r="B13" s="67" t="s">
        <v>75</v>
      </c>
      <c r="C13" s="33" t="s">
        <v>39</v>
      </c>
      <c r="D13" s="39">
        <v>240</v>
      </c>
      <c r="E13" s="8">
        <v>180</v>
      </c>
      <c r="F13" s="8">
        <v>180</v>
      </c>
      <c r="G13" s="8">
        <v>172</v>
      </c>
      <c r="H13" s="8">
        <v>230</v>
      </c>
      <c r="I13" s="8"/>
      <c r="J13" s="40"/>
      <c r="K13" s="35">
        <f t="shared" si="0"/>
        <v>1002</v>
      </c>
      <c r="L13" s="10">
        <f t="shared" si="1"/>
        <v>982.35294117647061</v>
      </c>
      <c r="M13" s="10"/>
    </row>
    <row r="14" spans="1:13" ht="15.75">
      <c r="A14" s="6">
        <v>8</v>
      </c>
      <c r="B14" s="92" t="s">
        <v>42</v>
      </c>
      <c r="C14" s="88" t="s">
        <v>43</v>
      </c>
      <c r="D14" s="89">
        <v>210</v>
      </c>
      <c r="E14" s="90">
        <v>180</v>
      </c>
      <c r="F14" s="90">
        <v>180</v>
      </c>
      <c r="G14" s="90">
        <v>180</v>
      </c>
      <c r="H14" s="90">
        <v>240</v>
      </c>
      <c r="I14" s="90"/>
      <c r="J14" s="91"/>
      <c r="K14" s="35">
        <f t="shared" si="0"/>
        <v>990</v>
      </c>
      <c r="L14" s="10">
        <f t="shared" si="1"/>
        <v>970.58823529411768</v>
      </c>
      <c r="M14" s="10"/>
    </row>
    <row r="15" spans="1:13" ht="15.75">
      <c r="A15" s="6">
        <v>9</v>
      </c>
      <c r="B15" s="92" t="s">
        <v>70</v>
      </c>
      <c r="C15" s="88" t="s">
        <v>4</v>
      </c>
      <c r="D15" s="89">
        <v>240</v>
      </c>
      <c r="E15" s="102">
        <v>180</v>
      </c>
      <c r="F15" s="102">
        <v>144</v>
      </c>
      <c r="G15" s="102">
        <v>180</v>
      </c>
      <c r="H15" s="90">
        <v>179</v>
      </c>
      <c r="I15" s="90"/>
      <c r="J15" s="91"/>
      <c r="K15" s="35">
        <f t="shared" si="0"/>
        <v>923</v>
      </c>
      <c r="L15" s="10">
        <f t="shared" si="1"/>
        <v>904.9019607843137</v>
      </c>
      <c r="M15" s="10"/>
    </row>
    <row r="16" spans="1:13" ht="15.75">
      <c r="A16" s="70">
        <v>10</v>
      </c>
      <c r="B16" s="92" t="s">
        <v>71</v>
      </c>
      <c r="C16" s="88" t="s">
        <v>4</v>
      </c>
      <c r="D16" s="89">
        <v>100</v>
      </c>
      <c r="E16" s="90">
        <v>180</v>
      </c>
      <c r="F16" s="90">
        <v>149</v>
      </c>
      <c r="G16" s="90">
        <v>0</v>
      </c>
      <c r="H16" s="90">
        <v>0</v>
      </c>
      <c r="I16" s="90"/>
      <c r="J16" s="91"/>
      <c r="K16" s="35">
        <f t="shared" si="0"/>
        <v>429</v>
      </c>
      <c r="L16" s="10">
        <f t="shared" si="1"/>
        <v>420.58823529411762</v>
      </c>
      <c r="M16" s="10"/>
    </row>
    <row r="17" spans="1:13" ht="16.5" thickBot="1">
      <c r="A17" s="71">
        <v>11</v>
      </c>
      <c r="B17" s="93" t="s">
        <v>73</v>
      </c>
      <c r="C17" s="49" t="s">
        <v>4</v>
      </c>
      <c r="D17" s="42">
        <v>0</v>
      </c>
      <c r="E17" s="43">
        <v>0</v>
      </c>
      <c r="F17" s="43">
        <v>0</v>
      </c>
      <c r="G17" s="43">
        <v>0</v>
      </c>
      <c r="H17" s="43">
        <v>0</v>
      </c>
      <c r="I17" s="43"/>
      <c r="J17" s="44"/>
      <c r="K17" s="50">
        <f t="shared" si="0"/>
        <v>0</v>
      </c>
      <c r="L17" s="66">
        <f t="shared" si="1"/>
        <v>0</v>
      </c>
      <c r="M17" s="10"/>
    </row>
    <row r="19" spans="1:13" s="11" customFormat="1" ht="24" customHeight="1">
      <c r="B19" s="12" t="s">
        <v>3</v>
      </c>
      <c r="C19" s="108" t="str">
        <f>duomenys!B8</f>
        <v>Gediminas Vaitekūnas</v>
      </c>
      <c r="D19" s="108"/>
      <c r="E19" s="108"/>
      <c r="F19" s="108"/>
      <c r="J19" s="30" t="s">
        <v>14</v>
      </c>
      <c r="K19" s="110">
        <f>duomenys!B7</f>
        <v>43358</v>
      </c>
      <c r="L19" s="110"/>
    </row>
    <row r="20" spans="1:13" s="11" customFormat="1" ht="27.75" customHeight="1">
      <c r="B20" s="3"/>
      <c r="C20" s="108" t="str">
        <f>duomenys!B9</f>
        <v>Linas Giedraitis</v>
      </c>
      <c r="D20" s="108"/>
      <c r="E20" s="108"/>
      <c r="J20" s="27"/>
      <c r="K20" s="28" t="str">
        <f>duomenys!B4</f>
        <v>Paluknys</v>
      </c>
      <c r="L20" s="29"/>
    </row>
  </sheetData>
  <sortState ref="B7:L17">
    <sortCondition descending="1" ref="K7:K17"/>
  </sortState>
  <mergeCells count="6">
    <mergeCell ref="C20:E20"/>
    <mergeCell ref="A1:L1"/>
    <mergeCell ref="A2:L2"/>
    <mergeCell ref="D4:H4"/>
    <mergeCell ref="K19:L19"/>
    <mergeCell ref="C19:F19"/>
  </mergeCells>
  <phoneticPr fontId="0" type="noConversion"/>
  <pageMargins left="0.55118110236220474" right="0.55118110236220474" top="0.98425196850393704" bottom="0.74" header="0.51181102362204722" footer="0.51181102362204722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2"/>
  <sheetViews>
    <sheetView zoomScaleNormal="100" workbookViewId="0">
      <selection activeCell="A2" sqref="A2:L2"/>
    </sheetView>
  </sheetViews>
  <sheetFormatPr defaultRowHeight="12.75"/>
  <cols>
    <col min="1" max="1" width="4.28515625" customWidth="1"/>
    <col min="2" max="2" width="20.85546875" customWidth="1"/>
    <col min="3" max="3" width="10.7109375" customWidth="1"/>
    <col min="4" max="10" width="4.28515625" customWidth="1"/>
    <col min="11" max="11" width="11.42578125" customWidth="1"/>
    <col min="12" max="12" width="10.140625" customWidth="1"/>
    <col min="13" max="13" width="9.140625" hidden="1" customWidth="1"/>
  </cols>
  <sheetData>
    <row r="1" spans="1:13" s="22" customFormat="1" ht="18.75" customHeight="1">
      <c r="A1" s="109" t="s">
        <v>20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3" s="22" customFormat="1" ht="24" customHeight="1">
      <c r="A2" s="109" t="str">
        <f>duomenys!B3</f>
        <v>Varėnos taurė 2018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3" s="22" customFormat="1" ht="24.7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s="22" customFormat="1" ht="30">
      <c r="A4" s="23"/>
      <c r="B4" s="21"/>
      <c r="C4" s="21"/>
      <c r="D4" s="109" t="s">
        <v>16</v>
      </c>
      <c r="E4" s="109"/>
      <c r="F4" s="109"/>
      <c r="G4" s="109"/>
      <c r="H4" s="109"/>
      <c r="I4" s="25"/>
      <c r="J4" s="21"/>
      <c r="K4" s="26"/>
      <c r="L4" s="26"/>
    </row>
    <row r="5" spans="1:13" ht="23.25" customHeight="1" thickBot="1">
      <c r="A5" s="1"/>
      <c r="B5" s="3"/>
      <c r="C5" s="4"/>
      <c r="D5" s="4"/>
      <c r="E5" s="3"/>
      <c r="F5" s="3"/>
      <c r="G5" s="2"/>
      <c r="H5" s="2"/>
      <c r="I5" s="2"/>
      <c r="J5" s="2"/>
      <c r="K5" s="3"/>
      <c r="L5" s="13"/>
    </row>
    <row r="6" spans="1:13" ht="16.5" thickBot="1">
      <c r="A6" s="58" t="s">
        <v>0</v>
      </c>
      <c r="B6" s="36" t="s">
        <v>21</v>
      </c>
      <c r="C6" s="58" t="s">
        <v>1</v>
      </c>
      <c r="D6" s="36">
        <v>1</v>
      </c>
      <c r="E6" s="37">
        <v>2</v>
      </c>
      <c r="F6" s="37">
        <v>3</v>
      </c>
      <c r="G6" s="37">
        <v>4</v>
      </c>
      <c r="H6" s="37">
        <v>5</v>
      </c>
      <c r="I6" s="37" t="s">
        <v>84</v>
      </c>
      <c r="J6" s="38" t="s">
        <v>85</v>
      </c>
      <c r="K6" s="58" t="s">
        <v>2</v>
      </c>
      <c r="L6" s="59" t="s">
        <v>9</v>
      </c>
      <c r="M6" s="76" t="s">
        <v>28</v>
      </c>
    </row>
    <row r="7" spans="1:13" s="55" customFormat="1" ht="15.75">
      <c r="A7" s="77">
        <v>1</v>
      </c>
      <c r="B7" s="65" t="s">
        <v>74</v>
      </c>
      <c r="C7" s="60" t="s">
        <v>61</v>
      </c>
      <c r="D7" s="62">
        <v>240</v>
      </c>
      <c r="E7" s="62">
        <v>180</v>
      </c>
      <c r="F7" s="62">
        <v>180</v>
      </c>
      <c r="G7" s="62">
        <v>180</v>
      </c>
      <c r="H7" s="62">
        <v>240</v>
      </c>
      <c r="I7" s="60">
        <v>360</v>
      </c>
      <c r="J7" s="60">
        <v>266</v>
      </c>
      <c r="K7" s="61">
        <f>0+SUM(D7:J7)</f>
        <v>1646</v>
      </c>
      <c r="L7" s="78">
        <f>1000*(SUM(D7:H7))/(SUM($D$7:$H$7))</f>
        <v>1000</v>
      </c>
      <c r="M7" s="56"/>
    </row>
    <row r="8" spans="1:13" s="55" customFormat="1" ht="15.75">
      <c r="A8" s="94">
        <v>2</v>
      </c>
      <c r="B8" s="95" t="s">
        <v>78</v>
      </c>
      <c r="C8" s="96" t="s">
        <v>4</v>
      </c>
      <c r="D8" s="97">
        <v>240</v>
      </c>
      <c r="E8" s="97">
        <v>180</v>
      </c>
      <c r="F8" s="97">
        <v>180</v>
      </c>
      <c r="G8" s="97">
        <v>180</v>
      </c>
      <c r="H8" s="97">
        <v>240</v>
      </c>
      <c r="I8" s="96">
        <v>360</v>
      </c>
      <c r="J8" s="96">
        <v>192</v>
      </c>
      <c r="K8" s="61">
        <f>0+SUM(D8:J8)</f>
        <v>1572</v>
      </c>
      <c r="L8" s="78">
        <f>1000*(SUM(D8:H8))/(SUM($D$7:$H$7))</f>
        <v>1000</v>
      </c>
      <c r="M8" s="56"/>
    </row>
    <row r="9" spans="1:13" s="55" customFormat="1" ht="16.5" thickBot="1">
      <c r="A9" s="79">
        <v>3</v>
      </c>
      <c r="B9" s="80" t="s">
        <v>38</v>
      </c>
      <c r="C9" s="81" t="s">
        <v>39</v>
      </c>
      <c r="D9" s="82">
        <v>147</v>
      </c>
      <c r="E9" s="82">
        <v>165</v>
      </c>
      <c r="F9" s="82">
        <v>175</v>
      </c>
      <c r="G9" s="82">
        <v>178</v>
      </c>
      <c r="H9" s="82">
        <v>0</v>
      </c>
      <c r="I9" s="81"/>
      <c r="J9" s="81"/>
      <c r="K9" s="83">
        <f>0+SUM(D9:J9)</f>
        <v>665</v>
      </c>
      <c r="L9" s="84">
        <f>1000*(SUM(D9:H9))/(SUM($D$7:$H$7))</f>
        <v>651.96078431372553</v>
      </c>
      <c r="M9" s="56"/>
    </row>
    <row r="11" spans="1:13" s="11" customFormat="1" ht="24" customHeight="1">
      <c r="B11" s="12" t="s">
        <v>3</v>
      </c>
      <c r="C11" s="108" t="str">
        <f>duomenys!B8</f>
        <v>Gediminas Vaitekūnas</v>
      </c>
      <c r="D11" s="108"/>
      <c r="E11" s="108"/>
      <c r="F11" s="108"/>
      <c r="J11" s="30" t="s">
        <v>14</v>
      </c>
      <c r="K11" s="110">
        <f>duomenys!B7</f>
        <v>43358</v>
      </c>
      <c r="L11" s="110"/>
    </row>
    <row r="12" spans="1:13" s="11" customFormat="1" ht="27.75" customHeight="1">
      <c r="B12" s="3"/>
      <c r="C12" s="108" t="str">
        <f>duomenys!B9</f>
        <v>Linas Giedraitis</v>
      </c>
      <c r="D12" s="108"/>
      <c r="E12" s="108"/>
      <c r="J12" s="27"/>
      <c r="K12" s="28" t="str">
        <f>duomenys!B4</f>
        <v>Paluknys</v>
      </c>
      <c r="L12" s="29"/>
    </row>
  </sheetData>
  <sortState ref="B7:L9">
    <sortCondition descending="1" ref="K7:K9"/>
  </sortState>
  <mergeCells count="6">
    <mergeCell ref="C12:E12"/>
    <mergeCell ref="A1:L1"/>
    <mergeCell ref="A2:L2"/>
    <mergeCell ref="D4:H4"/>
    <mergeCell ref="K11:L11"/>
    <mergeCell ref="C11:F11"/>
  </mergeCells>
  <phoneticPr fontId="0" type="noConversion"/>
  <pageMargins left="0.55118110236220474" right="0.55118110236220474" top="0.98425196850393704" bottom="0.74" header="0.51181102362204722" footer="0.51181102362204722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C25" sqref="C25"/>
    </sheetView>
  </sheetViews>
  <sheetFormatPr defaultRowHeight="12.75"/>
  <cols>
    <col min="1" max="1" width="4.28515625" customWidth="1"/>
    <col min="2" max="2" width="16.28515625" customWidth="1"/>
    <col min="3" max="3" width="10" customWidth="1"/>
    <col min="4" max="10" width="4.28515625" customWidth="1"/>
    <col min="11" max="11" width="11.42578125" customWidth="1"/>
    <col min="12" max="12" width="10.7109375" customWidth="1"/>
    <col min="13" max="13" width="9.140625" hidden="1" customWidth="1"/>
  </cols>
  <sheetData>
    <row r="1" spans="1:13" s="22" customFormat="1" ht="18.75" customHeight="1">
      <c r="A1" s="109" t="s">
        <v>20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3" s="22" customFormat="1" ht="24" customHeight="1">
      <c r="A2" s="109" t="str">
        <f>duomenys!B3</f>
        <v>Varėnos taurė 2018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3" s="22" customFormat="1" ht="24.7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s="22" customFormat="1" ht="30">
      <c r="A4" s="23"/>
      <c r="B4" s="87"/>
      <c r="C4" s="87"/>
      <c r="D4" s="109" t="s">
        <v>63</v>
      </c>
      <c r="E4" s="109"/>
      <c r="F4" s="109"/>
      <c r="G4" s="109"/>
      <c r="H4" s="109"/>
      <c r="I4" s="25"/>
      <c r="J4" s="87"/>
      <c r="K4" s="26"/>
      <c r="L4" s="26"/>
    </row>
    <row r="5" spans="1:13" ht="23.25" customHeight="1" thickBot="1">
      <c r="A5" s="1"/>
      <c r="B5" s="3"/>
      <c r="C5" s="4"/>
      <c r="D5" s="4"/>
      <c r="E5" s="3"/>
      <c r="F5" s="3"/>
      <c r="G5" s="2"/>
      <c r="H5" s="2"/>
      <c r="I5" s="2"/>
      <c r="J5" s="2"/>
      <c r="K5" s="3"/>
      <c r="L5" s="13"/>
    </row>
    <row r="6" spans="1:13" ht="16.5" thickBot="1">
      <c r="A6" s="58" t="s">
        <v>0</v>
      </c>
      <c r="B6" s="36" t="s">
        <v>21</v>
      </c>
      <c r="C6" s="58" t="s">
        <v>1</v>
      </c>
      <c r="D6" s="36">
        <v>1</v>
      </c>
      <c r="E6" s="37">
        <v>2</v>
      </c>
      <c r="F6" s="37">
        <v>3</v>
      </c>
      <c r="G6" s="37">
        <v>4</v>
      </c>
      <c r="H6" s="37">
        <v>5</v>
      </c>
      <c r="I6" s="37">
        <v>6</v>
      </c>
      <c r="J6" s="38">
        <v>7</v>
      </c>
      <c r="K6" s="58" t="s">
        <v>2</v>
      </c>
      <c r="L6" s="59" t="s">
        <v>9</v>
      </c>
      <c r="M6" s="5" t="s">
        <v>28</v>
      </c>
    </row>
    <row r="7" spans="1:13" ht="15.75">
      <c r="A7" s="45">
        <v>1</v>
      </c>
      <c r="B7" s="53" t="s">
        <v>60</v>
      </c>
      <c r="C7" s="54" t="s">
        <v>64</v>
      </c>
      <c r="D7" s="75">
        <v>113</v>
      </c>
      <c r="E7" s="85">
        <v>104</v>
      </c>
      <c r="F7" s="85">
        <v>120</v>
      </c>
      <c r="G7" s="85">
        <v>110</v>
      </c>
      <c r="H7" s="85">
        <v>120</v>
      </c>
      <c r="I7" s="51"/>
      <c r="J7" s="52"/>
      <c r="K7" s="46">
        <f>0+SUM(D7:J7)</f>
        <v>567</v>
      </c>
      <c r="L7" s="47">
        <f t="shared" ref="L7:L9" si="0">1000*(SUM(D7:H7))/(SUM($D$7:$H$7))</f>
        <v>1000</v>
      </c>
      <c r="M7" s="10">
        <v>1000</v>
      </c>
    </row>
    <row r="8" spans="1:13" ht="15.75">
      <c r="A8" s="6">
        <v>2</v>
      </c>
      <c r="B8" s="7" t="s">
        <v>80</v>
      </c>
      <c r="C8" s="33" t="s">
        <v>5</v>
      </c>
      <c r="D8" s="39">
        <v>71</v>
      </c>
      <c r="E8" s="9">
        <v>55</v>
      </c>
      <c r="F8" s="9">
        <v>96</v>
      </c>
      <c r="G8" s="9">
        <v>120</v>
      </c>
      <c r="H8" s="9">
        <v>0</v>
      </c>
      <c r="I8" s="8"/>
      <c r="J8" s="40"/>
      <c r="K8" s="35">
        <f>0+SUM(D8:J8)</f>
        <v>342</v>
      </c>
      <c r="L8" s="10">
        <f t="shared" si="0"/>
        <v>603.17460317460313</v>
      </c>
      <c r="M8" s="10">
        <v>900</v>
      </c>
    </row>
    <row r="9" spans="1:13" ht="16.5" thickBot="1">
      <c r="A9" s="71">
        <v>3</v>
      </c>
      <c r="B9" s="48" t="s">
        <v>72</v>
      </c>
      <c r="C9" s="49" t="s">
        <v>4</v>
      </c>
      <c r="D9" s="42">
        <v>66</v>
      </c>
      <c r="E9" s="43">
        <v>46</v>
      </c>
      <c r="F9" s="43">
        <v>61</v>
      </c>
      <c r="G9" s="43">
        <v>27</v>
      </c>
      <c r="H9" s="43">
        <v>0</v>
      </c>
      <c r="I9" s="43"/>
      <c r="J9" s="44"/>
      <c r="K9" s="50">
        <f>0+SUM(D9:J9)</f>
        <v>200</v>
      </c>
      <c r="L9" s="66">
        <f t="shared" si="0"/>
        <v>352.73368606701939</v>
      </c>
      <c r="M9" s="10">
        <v>700</v>
      </c>
    </row>
    <row r="11" spans="1:13" s="11" customFormat="1" ht="24" customHeight="1">
      <c r="B11" s="86" t="s">
        <v>3</v>
      </c>
      <c r="C11" s="108" t="str">
        <f>duomenys!B8</f>
        <v>Gediminas Vaitekūnas</v>
      </c>
      <c r="D11" s="108"/>
      <c r="E11" s="108"/>
      <c r="F11" s="108"/>
      <c r="J11" s="30" t="s">
        <v>14</v>
      </c>
      <c r="K11" s="110">
        <f>duomenys!B7</f>
        <v>43358</v>
      </c>
      <c r="L11" s="110"/>
    </row>
    <row r="12" spans="1:13" s="11" customFormat="1" ht="27.75" customHeight="1">
      <c r="B12" s="3"/>
      <c r="C12" s="108" t="str">
        <f>duomenys!B9</f>
        <v>Linas Giedraitis</v>
      </c>
      <c r="D12" s="108"/>
      <c r="E12" s="108"/>
      <c r="J12" s="27"/>
      <c r="K12" s="28" t="str">
        <f>duomenys!B4</f>
        <v>Paluknys</v>
      </c>
      <c r="L12" s="29"/>
    </row>
  </sheetData>
  <sortState ref="B7:K9">
    <sortCondition descending="1" ref="K7:K9"/>
  </sortState>
  <mergeCells count="6">
    <mergeCell ref="C12:E12"/>
    <mergeCell ref="A1:L1"/>
    <mergeCell ref="A2:L2"/>
    <mergeCell ref="D4:H4"/>
    <mergeCell ref="K11:L11"/>
    <mergeCell ref="C11:F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2" sqref="A2:L2"/>
    </sheetView>
  </sheetViews>
  <sheetFormatPr defaultRowHeight="12.75"/>
  <cols>
    <col min="1" max="1" width="4.28515625" customWidth="1"/>
    <col min="2" max="2" width="21.140625" customWidth="1"/>
    <col min="3" max="3" width="10" customWidth="1"/>
    <col min="4" max="10" width="4.28515625" customWidth="1"/>
    <col min="11" max="11" width="11.42578125" customWidth="1"/>
    <col min="12" max="12" width="10" customWidth="1"/>
    <col min="13" max="13" width="9.140625" hidden="1" customWidth="1"/>
  </cols>
  <sheetData>
    <row r="1" spans="1:13" s="22" customFormat="1" ht="18.75" customHeight="1">
      <c r="A1" s="109" t="s">
        <v>20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3" s="22" customFormat="1" ht="24" customHeight="1">
      <c r="A2" s="109" t="str">
        <f>duomenys!B3</f>
        <v>Varėnos taurė 2018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3" s="22" customFormat="1" ht="24.7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s="22" customFormat="1" ht="30">
      <c r="A4" s="23"/>
      <c r="B4" s="87"/>
      <c r="C4" s="87"/>
      <c r="D4" s="109" t="s">
        <v>59</v>
      </c>
      <c r="E4" s="109"/>
      <c r="F4" s="109"/>
      <c r="G4" s="109"/>
      <c r="H4" s="109"/>
      <c r="I4" s="25"/>
      <c r="J4" s="87"/>
      <c r="K4" s="26"/>
      <c r="L4" s="26"/>
    </row>
    <row r="5" spans="1:13" ht="23.25" customHeight="1" thickBot="1">
      <c r="A5" s="1"/>
      <c r="B5" s="3"/>
      <c r="C5" s="4"/>
      <c r="D5" s="4"/>
      <c r="E5" s="3"/>
      <c r="F5" s="3"/>
      <c r="G5" s="2"/>
      <c r="H5" s="2"/>
      <c r="I5" s="2"/>
      <c r="J5" s="2"/>
      <c r="K5" s="3"/>
      <c r="L5" s="13"/>
    </row>
    <row r="6" spans="1:13" ht="16.5" thickBot="1">
      <c r="A6" s="58" t="s">
        <v>0</v>
      </c>
      <c r="B6" s="36" t="s">
        <v>21</v>
      </c>
      <c r="C6" s="58" t="s">
        <v>1</v>
      </c>
      <c r="D6" s="36">
        <v>1</v>
      </c>
      <c r="E6" s="37">
        <v>2</v>
      </c>
      <c r="F6" s="37">
        <v>3</v>
      </c>
      <c r="G6" s="37">
        <v>4</v>
      </c>
      <c r="H6" s="37">
        <v>5</v>
      </c>
      <c r="I6" s="37">
        <v>6</v>
      </c>
      <c r="J6" s="38">
        <v>7</v>
      </c>
      <c r="K6" s="58" t="s">
        <v>2</v>
      </c>
      <c r="L6" s="59" t="s">
        <v>9</v>
      </c>
      <c r="M6" s="5" t="s">
        <v>28</v>
      </c>
    </row>
    <row r="7" spans="1:13" ht="15.75">
      <c r="A7" s="45">
        <v>1</v>
      </c>
      <c r="B7" s="53" t="s">
        <v>60</v>
      </c>
      <c r="C7" s="103" t="s">
        <v>61</v>
      </c>
      <c r="D7" s="75">
        <v>120</v>
      </c>
      <c r="E7" s="85">
        <v>120</v>
      </c>
      <c r="F7" s="85">
        <v>120</v>
      </c>
      <c r="G7" s="85">
        <v>78</v>
      </c>
      <c r="H7" s="85">
        <v>63</v>
      </c>
      <c r="I7" s="51"/>
      <c r="J7" s="52"/>
      <c r="K7" s="45">
        <f>0+SUM(D7:J7)</f>
        <v>501</v>
      </c>
      <c r="L7" s="47">
        <f t="shared" ref="L7:L11" si="0">1000*(SUM(D7:H7))/(SUM($D$7:$H$7))</f>
        <v>1000</v>
      </c>
      <c r="M7" s="10">
        <v>1000</v>
      </c>
    </row>
    <row r="8" spans="1:13" ht="15.75">
      <c r="A8" s="6">
        <v>2</v>
      </c>
      <c r="B8" s="7" t="s">
        <v>83</v>
      </c>
      <c r="C8" s="104" t="s">
        <v>61</v>
      </c>
      <c r="D8" s="39">
        <v>110</v>
      </c>
      <c r="E8" s="9">
        <v>120</v>
      </c>
      <c r="F8" s="9">
        <v>88</v>
      </c>
      <c r="G8" s="9">
        <v>69</v>
      </c>
      <c r="H8" s="9">
        <v>76</v>
      </c>
      <c r="I8" s="8"/>
      <c r="J8" s="40"/>
      <c r="K8" s="6">
        <f>0+SUM(D8:J8)</f>
        <v>463</v>
      </c>
      <c r="L8" s="10">
        <f t="shared" si="0"/>
        <v>924.15169660678646</v>
      </c>
      <c r="M8" s="10">
        <v>900</v>
      </c>
    </row>
    <row r="9" spans="1:13" ht="15.75">
      <c r="A9" s="6">
        <v>3</v>
      </c>
      <c r="B9" s="7" t="s">
        <v>69</v>
      </c>
      <c r="C9" s="104" t="s">
        <v>50</v>
      </c>
      <c r="D9" s="39">
        <v>102</v>
      </c>
      <c r="E9" s="8">
        <v>92</v>
      </c>
      <c r="F9" s="8">
        <v>29</v>
      </c>
      <c r="G9" s="8">
        <v>120</v>
      </c>
      <c r="H9" s="8">
        <v>116</v>
      </c>
      <c r="I9" s="8"/>
      <c r="J9" s="40"/>
      <c r="K9" s="6">
        <f>0+SUM(D9:J9)</f>
        <v>459</v>
      </c>
      <c r="L9" s="10">
        <f t="shared" ref="L9" si="1">1000*(SUM(D9:H9))/(SUM($D$7:$H$7))</f>
        <v>916.16766467065872</v>
      </c>
      <c r="M9" s="10"/>
    </row>
    <row r="10" spans="1:13" ht="15.75">
      <c r="A10" s="6">
        <v>4</v>
      </c>
      <c r="B10" s="7" t="s">
        <v>62</v>
      </c>
      <c r="C10" s="104" t="s">
        <v>61</v>
      </c>
      <c r="D10" s="39">
        <v>67</v>
      </c>
      <c r="E10" s="8">
        <v>31</v>
      </c>
      <c r="F10" s="8">
        <v>77</v>
      </c>
      <c r="G10" s="8">
        <v>73</v>
      </c>
      <c r="H10" s="8">
        <v>29</v>
      </c>
      <c r="I10" s="8"/>
      <c r="J10" s="40"/>
      <c r="K10" s="6">
        <f>0+SUM(D10:J10)</f>
        <v>277</v>
      </c>
      <c r="L10" s="10">
        <f t="shared" si="0"/>
        <v>552.89421157684626</v>
      </c>
      <c r="M10" s="10">
        <v>700</v>
      </c>
    </row>
    <row r="11" spans="1:13" ht="16.5" thickBot="1">
      <c r="A11" s="71">
        <v>5</v>
      </c>
      <c r="B11" s="48" t="s">
        <v>82</v>
      </c>
      <c r="C11" s="105" t="s">
        <v>61</v>
      </c>
      <c r="D11" s="42">
        <v>43</v>
      </c>
      <c r="E11" s="106">
        <v>82</v>
      </c>
      <c r="F11" s="106">
        <v>0</v>
      </c>
      <c r="G11" s="106">
        <v>0</v>
      </c>
      <c r="H11" s="106">
        <v>0</v>
      </c>
      <c r="I11" s="43"/>
      <c r="J11" s="44"/>
      <c r="K11" s="71">
        <f>0+SUM(D11:J11)</f>
        <v>125</v>
      </c>
      <c r="L11" s="66">
        <f t="shared" si="0"/>
        <v>249.50099800399201</v>
      </c>
      <c r="M11" s="10">
        <v>600</v>
      </c>
    </row>
    <row r="13" spans="1:13" s="11" customFormat="1" ht="24" customHeight="1">
      <c r="B13" s="86" t="s">
        <v>3</v>
      </c>
      <c r="C13" s="111" t="str">
        <f>duomenys!B8</f>
        <v>Gediminas Vaitekūnas</v>
      </c>
      <c r="D13" s="111"/>
      <c r="E13" s="111"/>
      <c r="F13" s="111"/>
      <c r="J13" s="30" t="s">
        <v>14</v>
      </c>
      <c r="K13" s="110">
        <f>duomenys!B7</f>
        <v>43358</v>
      </c>
      <c r="L13" s="110"/>
    </row>
    <row r="14" spans="1:13" s="11" customFormat="1" ht="27.75" customHeight="1">
      <c r="B14" s="3"/>
      <c r="C14" s="108" t="str">
        <f>duomenys!B9</f>
        <v>Linas Giedraitis</v>
      </c>
      <c r="D14" s="108"/>
      <c r="E14" s="108"/>
      <c r="J14" s="27"/>
      <c r="K14" s="28" t="str">
        <f>duomenys!B4</f>
        <v>Paluknys</v>
      </c>
      <c r="L14" s="29"/>
    </row>
  </sheetData>
  <sortState ref="B7:K11">
    <sortCondition descending="1" ref="K7:K11"/>
  </sortState>
  <mergeCells count="5">
    <mergeCell ref="C14:E14"/>
    <mergeCell ref="A1:L1"/>
    <mergeCell ref="A2:L2"/>
    <mergeCell ref="D4:H4"/>
    <mergeCell ref="K13:L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duomenys</vt:lpstr>
      <vt:lpstr>F1A</vt:lpstr>
      <vt:lpstr>F1B</vt:lpstr>
      <vt:lpstr>F1C</vt:lpstr>
      <vt:lpstr>F1G</vt:lpstr>
      <vt:lpstr>F1H</vt:lpstr>
      <vt:lpstr>F1A!Print_Area</vt:lpstr>
      <vt:lpstr>F1B!Print_Area</vt:lpstr>
      <vt:lpstr>F1C!Print_Area</vt:lpstr>
    </vt:vector>
  </TitlesOfParts>
  <Company>chata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montis</dc:creator>
  <cp:lastModifiedBy>Virginijus</cp:lastModifiedBy>
  <cp:lastPrinted>2010-06-21T06:37:52Z</cp:lastPrinted>
  <dcterms:created xsi:type="dcterms:W3CDTF">2007-06-11T10:37:28Z</dcterms:created>
  <dcterms:modified xsi:type="dcterms:W3CDTF">2018-09-19T10:10:04Z</dcterms:modified>
</cp:coreProperties>
</file>